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H7" i="4"/>
  <c r="G7" i="4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G24" i="2"/>
  <c r="H24" i="2" s="1"/>
  <c r="G23" i="2"/>
  <c r="G22" i="2"/>
  <c r="H22" i="2" s="1"/>
  <c r="G21" i="2"/>
  <c r="H21" i="2" s="1"/>
  <c r="G20" i="2"/>
  <c r="H20" i="2"/>
  <c r="G19" i="2"/>
  <c r="G18" i="2"/>
  <c r="G17" i="2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6" i="2"/>
  <c r="H25" i="2"/>
  <c r="H23" i="2"/>
  <c r="H19" i="2"/>
  <c r="H18" i="2"/>
  <c r="H17" i="2"/>
  <c r="C13" i="1" l="1"/>
  <c r="H1" i="2"/>
  <c r="C15" i="1"/>
  <c r="C14" i="1"/>
  <c r="H1" i="4"/>
  <c r="G1" i="4" s="1"/>
  <c r="D15" i="1" s="1"/>
  <c r="C16" i="1"/>
  <c r="C9" i="1" s="1"/>
  <c r="H1" i="5"/>
  <c r="G1" i="5" s="1"/>
  <c r="D16" i="1" s="1"/>
  <c r="H1" i="3"/>
  <c r="G1" i="3" s="1"/>
  <c r="D14" i="1" s="1"/>
  <c r="A9" i="1"/>
  <c r="E9" i="1" l="1"/>
  <c r="G1" i="2"/>
  <c r="D13" i="1" s="1"/>
</calcChain>
</file>

<file path=xl/sharedStrings.xml><?xml version="1.0" encoding="utf-8"?>
<sst xmlns="http://schemas.openxmlformats.org/spreadsheetml/2006/main" count="115" uniqueCount="90">
  <si>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</si>
  <si>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</si>
  <si>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</si>
  <si>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</si>
  <si>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</si>
  <si>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</si>
  <si>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</si>
  <si>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</si>
  <si>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</si>
  <si>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</si>
  <si>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</si>
  <si>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</si>
  <si>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</si>
  <si>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</si>
  <si>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</si>
  <si>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</si>
  <si>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</si>
  <si>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</si>
  <si>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</si>
  <si>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</si>
  <si>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GENAZZANO G. GARIBALDI</t>
  </si>
  <si>
    <t>00030 GENAZZANO (RM) VIA DELLA SIGNORETTA C.F. 93008720588 C.M. RMIC8AD00T</t>
  </si>
  <si>
    <t>47925 del 23/12/2021</t>
  </si>
  <si>
    <t>1266 del 21/12/2021</t>
  </si>
  <si>
    <t>2/1090 del 20/12/2021</t>
  </si>
  <si>
    <t>12100600010000071455 del 30/12/2021</t>
  </si>
  <si>
    <t>8N00009152 del 12/01/2022</t>
  </si>
  <si>
    <t>FPA 1/22 del 28/01/2022</t>
  </si>
  <si>
    <t>19/PA del 28/01/2022</t>
  </si>
  <si>
    <t>1022041740 del 18/02/2022</t>
  </si>
  <si>
    <t>EFAT/2022/0570 del 24/02/2022</t>
  </si>
  <si>
    <t>6/PA del 24/02/2022</t>
  </si>
  <si>
    <t>23 del 24/02/2022</t>
  </si>
  <si>
    <t>8N00058558 del 10/03/2022</t>
  </si>
  <si>
    <t>49/PA del 18/03/2022</t>
  </si>
  <si>
    <t>31 del 15/03/2022</t>
  </si>
  <si>
    <t>FPA 490/22 del 29/03/2022</t>
  </si>
  <si>
    <t>67/PA del 04/04/2022</t>
  </si>
  <si>
    <t>47/PA del 15/03/2022</t>
  </si>
  <si>
    <t>3383/FVIAC del 05/04/2022</t>
  </si>
  <si>
    <t>V3-13771 del 29/04/2022</t>
  </si>
  <si>
    <t>1022124572 del 03/05/2022</t>
  </si>
  <si>
    <t>1022095997 del 12/04/2022</t>
  </si>
  <si>
    <t>43 del 07/05/2022</t>
  </si>
  <si>
    <t>45 del 15/05/2022</t>
  </si>
  <si>
    <t>Museo-41_2022 del 16/05/2022</t>
  </si>
  <si>
    <t>FATTPA 14_22 del 16/05/2022</t>
  </si>
  <si>
    <t>48 del 21/05/2022</t>
  </si>
  <si>
    <t>47 del 21/05/2022</t>
  </si>
  <si>
    <t>49 del 21/05/2022</t>
  </si>
  <si>
    <t>52 del 24/05/2022</t>
  </si>
  <si>
    <t>53 del 24/05/2022</t>
  </si>
  <si>
    <t>307IA del 12/06/2022</t>
  </si>
  <si>
    <t>14/PA del 31/05/2022</t>
  </si>
  <si>
    <t>1421/2022 del 26/05/2022</t>
  </si>
  <si>
    <t>FATTPA 15_22 del 20/07/2022</t>
  </si>
  <si>
    <t>FATTPA 13_22 del 06/07/2022</t>
  </si>
  <si>
    <t>133/PA del 01/07/2022</t>
  </si>
  <si>
    <t>61 del 20/06/2022</t>
  </si>
  <si>
    <t>1022182298 del 05/07/2022</t>
  </si>
  <si>
    <t>54 del 18/08/2022</t>
  </si>
  <si>
    <t>1022202699 del 27/07/2022</t>
  </si>
  <si>
    <t>9868/FVIAC del 05/09/2022</t>
  </si>
  <si>
    <t>5063/FVIDF del 14/09/2022</t>
  </si>
  <si>
    <t>138 del 23/09/2022</t>
  </si>
  <si>
    <t>525/PA del 20/09/2022</t>
  </si>
  <si>
    <t>5113/FVIDF del 15/09/2022</t>
  </si>
  <si>
    <t>3996/FVIFO del 13/10/2022</t>
  </si>
  <si>
    <t>00072/VEN/2022 del 13/10/2022</t>
  </si>
  <si>
    <t>255/2022 del 06/10/2022</t>
  </si>
  <si>
    <t>585/PA del 17/10/2022</t>
  </si>
  <si>
    <t>191/PA del 03/10/2022</t>
  </si>
  <si>
    <t>12200600010000051184 del 11/10/2022</t>
  </si>
  <si>
    <t>2022-VB-0008934 del 22/09/2022</t>
  </si>
  <si>
    <t>700IA del 21/10/2022</t>
  </si>
  <si>
    <t>FAPA-2022-339 del 16/09/2022</t>
  </si>
  <si>
    <t>1022275149 del 27/10/2022</t>
  </si>
  <si>
    <t>958/01 del 26/10/2022</t>
  </si>
  <si>
    <t>959/01 del 26/10/2022</t>
  </si>
  <si>
    <t>7FE del 14/11/2022</t>
  </si>
  <si>
    <t>FATTPA 22_22 del 31/10/2022</t>
  </si>
  <si>
    <t>2786/2022 del 22/11/2022</t>
  </si>
  <si>
    <t>V3-33504 del 28/11/2022</t>
  </si>
  <si>
    <t>1085/00 del 12/12/2022</t>
  </si>
  <si>
    <t>1022304136 del 28/11/2022</t>
  </si>
  <si>
    <t>263/001 del 12/12/2022</t>
  </si>
  <si>
    <t>1/1/9 del 19/12/2022</t>
  </si>
  <si>
    <t>34</t>
  </si>
  <si>
    <t>11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</si>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</sst>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2022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65</v>
      </c>
      <c r="B9" s="35"/>
      <c r="C9" s="34">
        <f>SUM(C13:C16)</f>
        <v>48945.37</v>
      </c>
      <c r="D9" s="35"/>
      <c r="E9" s="40">
        <f>('Trimestre 1'!H1+'Trimestre 2'!H1+'Trimestre 3'!H1+'Trimestre 4'!H1)/C9</f>
        <v>-24.670807065101361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12</v>
      </c>
      <c r="C13" s="29">
        <f>'Trimestre 1'!B1</f>
        <v>5442.73</v>
      </c>
      <c r="D13" s="29">
        <f>'Trimestre 1'!G1</f>
        <v>-13.848508009767158</v>
      </c>
      <c r="E13" s="29">
        <v>25332.01</v>
      </c>
      <c r="F13" s="33" t="s">
        <v>87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21</v>
      </c>
      <c r="C14" s="29">
        <f>'Trimestre 2'!B1</f>
        <v>10280.620000000001</v>
      </c>
      <c r="D14" s="29">
        <f>'Trimestre 2'!G1</f>
        <v>-29.357743015499061</v>
      </c>
      <c r="E14" s="29">
        <v>23886.27</v>
      </c>
      <c r="F14" s="33" t="s">
        <v>87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9</v>
      </c>
      <c r="C15" s="29">
        <f>'Trimestre 3'!B1</f>
        <v>2472.4399999999996</v>
      </c>
      <c r="D15" s="29">
        <f>'Trimestre 3'!G1</f>
        <v>-26.95538011033635</v>
      </c>
      <c r="E15" s="29">
        <v>10264.43</v>
      </c>
      <c r="F15" s="33" t="s">
        <v>88</v>
      </c>
    </row>
    <row r="16" spans="1:11" ht="21.75" customHeight="1" x14ac:dyDescent="0.25">
      <c r="A16" s="28" t="s">
        <v>16</v>
      </c>
      <c r="B16" s="17">
        <f>'Trimestre 4'!C1</f>
        <v>23</v>
      </c>
      <c r="C16" s="29">
        <f>'Trimestre 4'!B1</f>
        <v>30749.58</v>
      </c>
      <c r="D16" s="29">
        <f>'Trimestre 4'!G1</f>
        <v>-24.835680032052476</v>
      </c>
      <c r="E16" s="29">
        <v>140954.82</v>
      </c>
      <c r="F16" s="33" t="s">
        <v>89</v>
      </c>
    </row>
  </sheetData>
  <sheetProtection algorithmName="SHA-512" hashValue="QapCcxcF+3sZ3OaTqeHLRjniKB0HWjU2zmo1tObUlbJA9kXTm2SQkpdiMEBMDUY8kKIToi/QqgK/sRrlaXDe4g==" saltValue="4Ai2gMzi72wS0+ls5/Dedg==" spinCount="100000" sheet="1" objects="1" scenarios="1"/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5442.73</v>
      </c>
      <c r="C1">
        <f>COUNTA(A4:A353)</f>
        <v>12</v>
      </c>
      <c r="G1" s="16">
        <f>IF(B1&lt;&gt;0,H1/B1,0)</f>
        <v>-13.848508009767158</v>
      </c>
      <c r="H1" s="15">
        <f>SUM(H4:H353)</f>
        <v>-75373.69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896.7</v>
      </c>
      <c r="C4" s="13">
        <v>44595</v>
      </c>
      <c r="D4" s="13">
        <v>44616</v>
      </c>
      <c r="E4" s="13"/>
      <c r="F4" s="13"/>
      <c r="G4" s="1">
        <f>D4-C4-(F4-E4)</f>
        <v>21</v>
      </c>
      <c r="H4" s="12">
        <f>B4*G4</f>
        <v>18830.7</v>
      </c>
    </row>
    <row r="5" spans="1:8" x14ac:dyDescent="0.25">
      <c r="A5" s="19" t="s">
        <v>23</v>
      </c>
      <c r="B5" s="12">
        <v>162.5</v>
      </c>
      <c r="C5" s="13">
        <v>44595</v>
      </c>
      <c r="D5" s="13">
        <v>44616</v>
      </c>
      <c r="E5" s="13"/>
      <c r="F5" s="13"/>
      <c r="G5" s="1">
        <f t="shared" ref="G5:G68" si="0">D5-C5-(F5-E5)</f>
        <v>21</v>
      </c>
      <c r="H5" s="12">
        <f t="shared" ref="H5:H68" si="1">B5*G5</f>
        <v>3412.5</v>
      </c>
    </row>
    <row r="6" spans="1:8" x14ac:dyDescent="0.25">
      <c r="A6" s="19" t="s">
        <v>24</v>
      </c>
      <c r="B6" s="12">
        <v>3.61</v>
      </c>
      <c r="C6" s="13">
        <v>44595</v>
      </c>
      <c r="D6" s="13">
        <v>44616</v>
      </c>
      <c r="E6" s="13"/>
      <c r="F6" s="13"/>
      <c r="G6" s="1">
        <f t="shared" si="0"/>
        <v>21</v>
      </c>
      <c r="H6" s="12">
        <f t="shared" si="1"/>
        <v>75.81</v>
      </c>
    </row>
    <row r="7" spans="1:8" x14ac:dyDescent="0.25">
      <c r="A7" s="19" t="s">
        <v>25</v>
      </c>
      <c r="B7" s="12">
        <v>360.6</v>
      </c>
      <c r="C7" s="13">
        <v>44595</v>
      </c>
      <c r="D7" s="13">
        <v>44616</v>
      </c>
      <c r="E7" s="13"/>
      <c r="F7" s="13"/>
      <c r="G7" s="1">
        <f t="shared" si="0"/>
        <v>21</v>
      </c>
      <c r="H7" s="12">
        <f t="shared" si="1"/>
        <v>7572.6</v>
      </c>
    </row>
    <row r="8" spans="1:8" x14ac:dyDescent="0.25">
      <c r="A8" s="19" t="s">
        <v>26</v>
      </c>
      <c r="B8" s="12">
        <v>120.45</v>
      </c>
      <c r="C8" s="13">
        <v>44646</v>
      </c>
      <c r="D8" s="13">
        <v>44616</v>
      </c>
      <c r="E8" s="13"/>
      <c r="F8" s="13"/>
      <c r="G8" s="1">
        <f t="shared" si="0"/>
        <v>-30</v>
      </c>
      <c r="H8" s="12">
        <f t="shared" si="1"/>
        <v>-3613.5</v>
      </c>
    </row>
    <row r="9" spans="1:8" x14ac:dyDescent="0.25">
      <c r="A9" s="19" t="s">
        <v>27</v>
      </c>
      <c r="B9" s="12">
        <v>500</v>
      </c>
      <c r="C9" s="13">
        <v>44646</v>
      </c>
      <c r="D9" s="13">
        <v>44616</v>
      </c>
      <c r="E9" s="13"/>
      <c r="F9" s="13"/>
      <c r="G9" s="1">
        <f t="shared" si="0"/>
        <v>-30</v>
      </c>
      <c r="H9" s="12">
        <f t="shared" si="1"/>
        <v>-15000</v>
      </c>
    </row>
    <row r="10" spans="1:8" x14ac:dyDescent="0.25">
      <c r="A10" s="19" t="s">
        <v>28</v>
      </c>
      <c r="B10" s="12">
        <v>199.49</v>
      </c>
      <c r="C10" s="13">
        <v>44646</v>
      </c>
      <c r="D10" s="13">
        <v>44616</v>
      </c>
      <c r="E10" s="13"/>
      <c r="F10" s="13"/>
      <c r="G10" s="1">
        <f t="shared" si="0"/>
        <v>-30</v>
      </c>
      <c r="H10" s="12">
        <f t="shared" si="1"/>
        <v>-5984.7000000000007</v>
      </c>
    </row>
    <row r="11" spans="1:8" x14ac:dyDescent="0.25">
      <c r="A11" s="19" t="s">
        <v>29</v>
      </c>
      <c r="B11" s="12">
        <v>16.16</v>
      </c>
      <c r="C11" s="13">
        <v>44646</v>
      </c>
      <c r="D11" s="13">
        <v>44616</v>
      </c>
      <c r="E11" s="13"/>
      <c r="F11" s="13"/>
      <c r="G11" s="1">
        <f t="shared" si="0"/>
        <v>-30</v>
      </c>
      <c r="H11" s="12">
        <f t="shared" si="1"/>
        <v>-484.8</v>
      </c>
    </row>
    <row r="12" spans="1:8" x14ac:dyDescent="0.25">
      <c r="A12" s="19" t="s">
        <v>30</v>
      </c>
      <c r="B12" s="12">
        <v>210</v>
      </c>
      <c r="C12" s="13">
        <v>44659</v>
      </c>
      <c r="D12" s="13">
        <v>44634</v>
      </c>
      <c r="E12" s="13"/>
      <c r="F12" s="13"/>
      <c r="G12" s="1">
        <f t="shared" si="0"/>
        <v>-25</v>
      </c>
      <c r="H12" s="12">
        <f t="shared" si="1"/>
        <v>-5250</v>
      </c>
    </row>
    <row r="13" spans="1:8" x14ac:dyDescent="0.25">
      <c r="A13" s="19" t="s">
        <v>31</v>
      </c>
      <c r="B13" s="12">
        <v>2142.86</v>
      </c>
      <c r="C13" s="13">
        <v>44659</v>
      </c>
      <c r="D13" s="13">
        <v>44634</v>
      </c>
      <c r="E13" s="13"/>
      <c r="F13" s="13"/>
      <c r="G13" s="1">
        <f t="shared" si="0"/>
        <v>-25</v>
      </c>
      <c r="H13" s="12">
        <f t="shared" si="1"/>
        <v>-53571.5</v>
      </c>
    </row>
    <row r="14" spans="1:8" x14ac:dyDescent="0.25">
      <c r="A14" s="19" t="s">
        <v>32</v>
      </c>
      <c r="B14" s="12">
        <v>710</v>
      </c>
      <c r="C14" s="13">
        <v>44659</v>
      </c>
      <c r="D14" s="13">
        <v>44634</v>
      </c>
      <c r="E14" s="13"/>
      <c r="F14" s="13"/>
      <c r="G14" s="1">
        <f t="shared" si="0"/>
        <v>-25</v>
      </c>
      <c r="H14" s="12">
        <f t="shared" si="1"/>
        <v>-17750</v>
      </c>
    </row>
    <row r="15" spans="1:8" x14ac:dyDescent="0.25">
      <c r="A15" s="19" t="s">
        <v>33</v>
      </c>
      <c r="B15" s="12">
        <v>120.36</v>
      </c>
      <c r="C15" s="13">
        <v>44664</v>
      </c>
      <c r="D15" s="13">
        <v>44634</v>
      </c>
      <c r="E15" s="13"/>
      <c r="F15" s="13"/>
      <c r="G15" s="1">
        <f t="shared" si="0"/>
        <v>-30</v>
      </c>
      <c r="H15" s="12">
        <f t="shared" si="1"/>
        <v>-3610.8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10280.620000000001</v>
      </c>
      <c r="C1">
        <f>COUNTA(A4:A353)</f>
        <v>21</v>
      </c>
      <c r="G1" s="16">
        <f>IF(B1&lt;&gt;0,H1/B1,0)</f>
        <v>-29.357743015499061</v>
      </c>
      <c r="H1" s="15">
        <f>SUM(H4:H353)</f>
        <v>-301815.8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34</v>
      </c>
      <c r="B4" s="12">
        <v>649.39</v>
      </c>
      <c r="C4" s="13">
        <v>44695</v>
      </c>
      <c r="D4" s="13">
        <v>44665</v>
      </c>
      <c r="E4" s="13"/>
      <c r="F4" s="13"/>
      <c r="G4" s="1">
        <f>D4-C4-(F4-E4)</f>
        <v>-30</v>
      </c>
      <c r="H4" s="12">
        <f>B4*G4</f>
        <v>-19481.7</v>
      </c>
    </row>
    <row r="5" spans="1:8" x14ac:dyDescent="0.25">
      <c r="A5" s="19" t="s">
        <v>35</v>
      </c>
      <c r="B5" s="12">
        <v>1309.18</v>
      </c>
      <c r="C5" s="13">
        <v>44695</v>
      </c>
      <c r="D5" s="13">
        <v>44665</v>
      </c>
      <c r="E5" s="13"/>
      <c r="F5" s="13"/>
      <c r="G5" s="1">
        <f t="shared" ref="G5:G68" si="0">D5-C5-(F5-E5)</f>
        <v>-30</v>
      </c>
      <c r="H5" s="12">
        <f t="shared" ref="H5:H68" si="1">B5*G5</f>
        <v>-39275.4</v>
      </c>
    </row>
    <row r="6" spans="1:8" x14ac:dyDescent="0.25">
      <c r="A6" s="19" t="s">
        <v>36</v>
      </c>
      <c r="B6" s="12">
        <v>1569.18</v>
      </c>
      <c r="C6" s="13">
        <v>44695</v>
      </c>
      <c r="D6" s="13">
        <v>44665</v>
      </c>
      <c r="E6" s="13"/>
      <c r="F6" s="13"/>
      <c r="G6" s="1">
        <f t="shared" si="0"/>
        <v>-30</v>
      </c>
      <c r="H6" s="12">
        <f t="shared" si="1"/>
        <v>-47075.4</v>
      </c>
    </row>
    <row r="7" spans="1:8" x14ac:dyDescent="0.25">
      <c r="A7" s="19" t="s">
        <v>37</v>
      </c>
      <c r="B7" s="12">
        <v>411</v>
      </c>
      <c r="C7" s="13">
        <v>44695</v>
      </c>
      <c r="D7" s="13">
        <v>44665</v>
      </c>
      <c r="E7" s="13"/>
      <c r="F7" s="13"/>
      <c r="G7" s="1">
        <f t="shared" si="0"/>
        <v>-30</v>
      </c>
      <c r="H7" s="12">
        <f t="shared" si="1"/>
        <v>-12330</v>
      </c>
    </row>
    <row r="8" spans="1:8" x14ac:dyDescent="0.25">
      <c r="A8" s="19" t="s">
        <v>38</v>
      </c>
      <c r="B8" s="12">
        <v>89.33</v>
      </c>
      <c r="C8" s="13">
        <v>44695</v>
      </c>
      <c r="D8" s="13">
        <v>44665</v>
      </c>
      <c r="E8" s="13"/>
      <c r="F8" s="13"/>
      <c r="G8" s="1">
        <f t="shared" si="0"/>
        <v>-30</v>
      </c>
      <c r="H8" s="12">
        <f t="shared" si="1"/>
        <v>-2679.9</v>
      </c>
    </row>
    <row r="9" spans="1:8" x14ac:dyDescent="0.25">
      <c r="A9" s="19" t="s">
        <v>39</v>
      </c>
      <c r="B9" s="12">
        <v>352.95</v>
      </c>
      <c r="C9" s="13">
        <v>44720</v>
      </c>
      <c r="D9" s="13">
        <v>44690</v>
      </c>
      <c r="E9" s="13"/>
      <c r="F9" s="13"/>
      <c r="G9" s="1">
        <f t="shared" si="0"/>
        <v>-30</v>
      </c>
      <c r="H9" s="12">
        <f t="shared" si="1"/>
        <v>-10588.5</v>
      </c>
    </row>
    <row r="10" spans="1:8" x14ac:dyDescent="0.25">
      <c r="A10" s="19" t="s">
        <v>40</v>
      </c>
      <c r="B10" s="12">
        <v>139.97</v>
      </c>
      <c r="C10" s="13">
        <v>44720</v>
      </c>
      <c r="D10" s="13">
        <v>44690</v>
      </c>
      <c r="E10" s="13"/>
      <c r="F10" s="13"/>
      <c r="G10" s="1">
        <f t="shared" si="0"/>
        <v>-30</v>
      </c>
      <c r="H10" s="12">
        <f t="shared" si="1"/>
        <v>-4199.1000000000004</v>
      </c>
    </row>
    <row r="11" spans="1:8" x14ac:dyDescent="0.25">
      <c r="A11" s="19" t="s">
        <v>41</v>
      </c>
      <c r="B11" s="12">
        <v>8.2799999999999994</v>
      </c>
      <c r="C11" s="13">
        <v>44720</v>
      </c>
      <c r="D11" s="13">
        <v>44690</v>
      </c>
      <c r="E11" s="13"/>
      <c r="F11" s="13"/>
      <c r="G11" s="1">
        <f t="shared" si="0"/>
        <v>-30</v>
      </c>
      <c r="H11" s="12">
        <f t="shared" si="1"/>
        <v>-248.39999999999998</v>
      </c>
    </row>
    <row r="12" spans="1:8" x14ac:dyDescent="0.25">
      <c r="A12" s="19" t="s">
        <v>42</v>
      </c>
      <c r="B12" s="12">
        <v>15.76</v>
      </c>
      <c r="C12" s="13">
        <v>44720</v>
      </c>
      <c r="D12" s="13">
        <v>44690</v>
      </c>
      <c r="E12" s="13"/>
      <c r="F12" s="13"/>
      <c r="G12" s="1">
        <f t="shared" si="0"/>
        <v>-30</v>
      </c>
      <c r="H12" s="12">
        <f t="shared" si="1"/>
        <v>-472.8</v>
      </c>
    </row>
    <row r="13" spans="1:8" x14ac:dyDescent="0.25">
      <c r="A13" s="19" t="s">
        <v>43</v>
      </c>
      <c r="B13" s="12">
        <v>630</v>
      </c>
      <c r="C13" s="13">
        <v>44720</v>
      </c>
      <c r="D13" s="13">
        <v>44690</v>
      </c>
      <c r="E13" s="13"/>
      <c r="F13" s="13"/>
      <c r="G13" s="1">
        <f t="shared" si="0"/>
        <v>-30</v>
      </c>
      <c r="H13" s="12">
        <f t="shared" si="1"/>
        <v>-18900</v>
      </c>
    </row>
    <row r="14" spans="1:8" x14ac:dyDescent="0.25">
      <c r="A14" s="19" t="s">
        <v>44</v>
      </c>
      <c r="B14" s="12">
        <v>630</v>
      </c>
      <c r="C14" s="13">
        <v>44742</v>
      </c>
      <c r="D14" s="13">
        <v>44713</v>
      </c>
      <c r="E14" s="13"/>
      <c r="F14" s="13"/>
      <c r="G14" s="1">
        <f t="shared" si="0"/>
        <v>-29</v>
      </c>
      <c r="H14" s="12">
        <f t="shared" si="1"/>
        <v>-18270</v>
      </c>
    </row>
    <row r="15" spans="1:8" x14ac:dyDescent="0.25">
      <c r="A15" s="19" t="s">
        <v>45</v>
      </c>
      <c r="B15" s="12">
        <v>387</v>
      </c>
      <c r="C15" s="13">
        <v>44742</v>
      </c>
      <c r="D15" s="13">
        <v>44713</v>
      </c>
      <c r="E15" s="13"/>
      <c r="F15" s="13"/>
      <c r="G15" s="1">
        <f t="shared" si="0"/>
        <v>-29</v>
      </c>
      <c r="H15" s="12">
        <f t="shared" si="1"/>
        <v>-11223</v>
      </c>
    </row>
    <row r="16" spans="1:8" x14ac:dyDescent="0.25">
      <c r="A16" s="19" t="s">
        <v>46</v>
      </c>
      <c r="B16" s="12">
        <v>60</v>
      </c>
      <c r="C16" s="13">
        <v>44743</v>
      </c>
      <c r="D16" s="13">
        <v>44713</v>
      </c>
      <c r="E16" s="13"/>
      <c r="F16" s="13"/>
      <c r="G16" s="1">
        <f t="shared" si="0"/>
        <v>-30</v>
      </c>
      <c r="H16" s="12">
        <f t="shared" si="1"/>
        <v>-1800</v>
      </c>
    </row>
    <row r="17" spans="1:8" x14ac:dyDescent="0.25">
      <c r="A17" s="19" t="s">
        <v>47</v>
      </c>
      <c r="B17" s="12">
        <v>860</v>
      </c>
      <c r="C17" s="13">
        <v>44742</v>
      </c>
      <c r="D17" s="13">
        <v>44713</v>
      </c>
      <c r="E17" s="13"/>
      <c r="F17" s="13"/>
      <c r="G17" s="1">
        <f t="shared" si="0"/>
        <v>-29</v>
      </c>
      <c r="H17" s="12">
        <f t="shared" si="1"/>
        <v>-24940</v>
      </c>
    </row>
    <row r="18" spans="1:8" x14ac:dyDescent="0.25">
      <c r="A18" s="19" t="s">
        <v>48</v>
      </c>
      <c r="B18" s="12">
        <v>430</v>
      </c>
      <c r="C18" s="13">
        <v>44742</v>
      </c>
      <c r="D18" s="13">
        <v>44713</v>
      </c>
      <c r="E18" s="13"/>
      <c r="F18" s="13"/>
      <c r="G18" s="1">
        <f t="shared" si="0"/>
        <v>-29</v>
      </c>
      <c r="H18" s="12">
        <f t="shared" si="1"/>
        <v>-12470</v>
      </c>
    </row>
    <row r="19" spans="1:8" x14ac:dyDescent="0.25">
      <c r="A19" s="19" t="s">
        <v>49</v>
      </c>
      <c r="B19" s="12">
        <v>800</v>
      </c>
      <c r="C19" s="13">
        <v>44742</v>
      </c>
      <c r="D19" s="13">
        <v>44713</v>
      </c>
      <c r="E19" s="13"/>
      <c r="F19" s="13"/>
      <c r="G19" s="1">
        <f t="shared" si="0"/>
        <v>-29</v>
      </c>
      <c r="H19" s="12">
        <f t="shared" si="1"/>
        <v>-23200</v>
      </c>
    </row>
    <row r="20" spans="1:8" x14ac:dyDescent="0.25">
      <c r="A20" s="19" t="s">
        <v>50</v>
      </c>
      <c r="B20" s="12">
        <v>540</v>
      </c>
      <c r="C20" s="13">
        <v>44742</v>
      </c>
      <c r="D20" s="13">
        <v>44713</v>
      </c>
      <c r="E20" s="13"/>
      <c r="F20" s="13"/>
      <c r="G20" s="1">
        <f t="shared" si="0"/>
        <v>-29</v>
      </c>
      <c r="H20" s="12">
        <f t="shared" si="1"/>
        <v>-15660</v>
      </c>
    </row>
    <row r="21" spans="1:8" x14ac:dyDescent="0.25">
      <c r="A21" s="19" t="s">
        <v>51</v>
      </c>
      <c r="B21" s="12">
        <v>530</v>
      </c>
      <c r="C21" s="13">
        <v>44742</v>
      </c>
      <c r="D21" s="13">
        <v>44713</v>
      </c>
      <c r="E21" s="13"/>
      <c r="F21" s="13"/>
      <c r="G21" s="1">
        <f t="shared" si="0"/>
        <v>-29</v>
      </c>
      <c r="H21" s="12">
        <f t="shared" si="1"/>
        <v>-15370</v>
      </c>
    </row>
    <row r="22" spans="1:8" x14ac:dyDescent="0.25">
      <c r="A22" s="19" t="s">
        <v>52</v>
      </c>
      <c r="B22" s="12">
        <v>415.98</v>
      </c>
      <c r="C22" s="13">
        <v>44755</v>
      </c>
      <c r="D22" s="13">
        <v>44725</v>
      </c>
      <c r="E22" s="13"/>
      <c r="F22" s="13"/>
      <c r="G22" s="1">
        <f t="shared" si="0"/>
        <v>-30</v>
      </c>
      <c r="H22" s="12">
        <f t="shared" si="1"/>
        <v>-12479.400000000001</v>
      </c>
    </row>
    <row r="23" spans="1:8" x14ac:dyDescent="0.25">
      <c r="A23" s="19" t="s">
        <v>53</v>
      </c>
      <c r="B23" s="12">
        <v>266</v>
      </c>
      <c r="C23" s="13">
        <v>44755</v>
      </c>
      <c r="D23" s="13">
        <v>44725</v>
      </c>
      <c r="E23" s="13"/>
      <c r="F23" s="13"/>
      <c r="G23" s="1">
        <f t="shared" si="0"/>
        <v>-30</v>
      </c>
      <c r="H23" s="12">
        <f t="shared" si="1"/>
        <v>-7980</v>
      </c>
    </row>
    <row r="24" spans="1:8" x14ac:dyDescent="0.25">
      <c r="A24" s="19" t="s">
        <v>54</v>
      </c>
      <c r="B24" s="12">
        <v>186.6</v>
      </c>
      <c r="C24" s="13">
        <v>44742</v>
      </c>
      <c r="D24" s="13">
        <v>44725</v>
      </c>
      <c r="E24" s="13"/>
      <c r="F24" s="13"/>
      <c r="G24" s="1">
        <f t="shared" si="0"/>
        <v>-17</v>
      </c>
      <c r="H24" s="12">
        <f t="shared" si="1"/>
        <v>-3172.2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2472.4399999999996</v>
      </c>
      <c r="C1">
        <f>COUNTA(A4:A353)</f>
        <v>9</v>
      </c>
      <c r="G1" s="16">
        <f>IF(B1&lt;&gt;0,H1/B1,0)</f>
        <v>-26.95538011033635</v>
      </c>
      <c r="H1" s="15">
        <f>SUM(H4:H353)</f>
        <v>-66645.56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55</v>
      </c>
      <c r="B4" s="12">
        <v>703.31</v>
      </c>
      <c r="C4" s="13">
        <v>44793</v>
      </c>
      <c r="D4" s="13">
        <v>44767</v>
      </c>
      <c r="E4" s="13"/>
      <c r="F4" s="13"/>
      <c r="G4" s="1">
        <f>D4-C4-(F4-E4)</f>
        <v>-26</v>
      </c>
      <c r="H4" s="12">
        <f>B4*G4</f>
        <v>-18286.059999999998</v>
      </c>
    </row>
    <row r="5" spans="1:8" x14ac:dyDescent="0.25">
      <c r="A5" s="19" t="s">
        <v>56</v>
      </c>
      <c r="B5" s="12">
        <v>169.73</v>
      </c>
      <c r="C5" s="13">
        <v>44793</v>
      </c>
      <c r="D5" s="13">
        <v>44767</v>
      </c>
      <c r="E5" s="13"/>
      <c r="F5" s="13"/>
      <c r="G5" s="1">
        <f t="shared" ref="G5:G68" si="0">D5-C5-(F5-E5)</f>
        <v>-26</v>
      </c>
      <c r="H5" s="12">
        <f t="shared" ref="H5:H68" si="1">B5*G5</f>
        <v>-4412.9799999999996</v>
      </c>
    </row>
    <row r="6" spans="1:8" x14ac:dyDescent="0.25">
      <c r="A6" s="19" t="s">
        <v>57</v>
      </c>
      <c r="B6" s="12">
        <v>411</v>
      </c>
      <c r="C6" s="13">
        <v>44793</v>
      </c>
      <c r="D6" s="13">
        <v>44767</v>
      </c>
      <c r="E6" s="13"/>
      <c r="F6" s="13"/>
      <c r="G6" s="1">
        <f t="shared" si="0"/>
        <v>-26</v>
      </c>
      <c r="H6" s="12">
        <f t="shared" si="1"/>
        <v>-10686</v>
      </c>
    </row>
    <row r="7" spans="1:8" x14ac:dyDescent="0.25">
      <c r="A7" s="19" t="s">
        <v>58</v>
      </c>
      <c r="B7" s="12">
        <v>592</v>
      </c>
      <c r="C7" s="13">
        <v>44793</v>
      </c>
      <c r="D7" s="13">
        <v>44767</v>
      </c>
      <c r="E7" s="13"/>
      <c r="F7" s="13"/>
      <c r="G7" s="1">
        <f t="shared" si="0"/>
        <v>-26</v>
      </c>
      <c r="H7" s="12">
        <f t="shared" si="1"/>
        <v>-15392</v>
      </c>
    </row>
    <row r="8" spans="1:8" x14ac:dyDescent="0.25">
      <c r="A8" s="19" t="s">
        <v>59</v>
      </c>
      <c r="B8" s="12">
        <v>5.87</v>
      </c>
      <c r="C8" s="13">
        <v>44793</v>
      </c>
      <c r="D8" s="13">
        <v>44767</v>
      </c>
      <c r="E8" s="13"/>
      <c r="F8" s="13"/>
      <c r="G8" s="1">
        <f t="shared" si="0"/>
        <v>-26</v>
      </c>
      <c r="H8" s="12">
        <f t="shared" si="1"/>
        <v>-152.62</v>
      </c>
    </row>
    <row r="9" spans="1:8" x14ac:dyDescent="0.25">
      <c r="A9" s="19" t="s">
        <v>60</v>
      </c>
      <c r="B9" s="12">
        <v>184</v>
      </c>
      <c r="C9" s="13">
        <v>44853</v>
      </c>
      <c r="D9" s="13">
        <v>44823</v>
      </c>
      <c r="E9" s="13"/>
      <c r="F9" s="13"/>
      <c r="G9" s="1">
        <f t="shared" si="0"/>
        <v>-30</v>
      </c>
      <c r="H9" s="12">
        <f t="shared" si="1"/>
        <v>-5520</v>
      </c>
    </row>
    <row r="10" spans="1:8" x14ac:dyDescent="0.25">
      <c r="A10" s="19" t="s">
        <v>61</v>
      </c>
      <c r="B10" s="12">
        <v>8.91</v>
      </c>
      <c r="C10" s="13">
        <v>44853</v>
      </c>
      <c r="D10" s="13">
        <v>44823</v>
      </c>
      <c r="E10" s="13"/>
      <c r="F10" s="13"/>
      <c r="G10" s="1">
        <f t="shared" si="0"/>
        <v>-30</v>
      </c>
      <c r="H10" s="12">
        <f t="shared" si="1"/>
        <v>-267.3</v>
      </c>
    </row>
    <row r="11" spans="1:8" x14ac:dyDescent="0.25">
      <c r="A11" s="19" t="s">
        <v>62</v>
      </c>
      <c r="B11" s="12">
        <v>32</v>
      </c>
      <c r="C11" s="13">
        <v>44856</v>
      </c>
      <c r="D11" s="13">
        <v>44826</v>
      </c>
      <c r="E11" s="13"/>
      <c r="F11" s="13"/>
      <c r="G11" s="1">
        <f t="shared" si="0"/>
        <v>-30</v>
      </c>
      <c r="H11" s="12">
        <f t="shared" si="1"/>
        <v>-960</v>
      </c>
    </row>
    <row r="12" spans="1:8" x14ac:dyDescent="0.25">
      <c r="A12" s="19" t="s">
        <v>63</v>
      </c>
      <c r="B12" s="12">
        <v>365.62</v>
      </c>
      <c r="C12" s="13">
        <v>44856</v>
      </c>
      <c r="D12" s="13">
        <v>44826</v>
      </c>
      <c r="E12" s="13"/>
      <c r="F12" s="13"/>
      <c r="G12" s="1">
        <f t="shared" si="0"/>
        <v>-30</v>
      </c>
      <c r="H12" s="12">
        <f t="shared" si="1"/>
        <v>-10968.6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30749.58</v>
      </c>
      <c r="C1">
        <f>COUNTA(A4:A353)</f>
        <v>23</v>
      </c>
      <c r="G1" s="16">
        <f>IF(B1&lt;&gt;0,H1/B1,0)</f>
        <v>-24.835680032052476</v>
      </c>
      <c r="H1" s="15">
        <f>SUM(H4:H353)</f>
        <v>-763686.73000000021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64</v>
      </c>
      <c r="B4" s="12">
        <v>640</v>
      </c>
      <c r="C4" s="13">
        <v>44868</v>
      </c>
      <c r="D4" s="13">
        <v>44855</v>
      </c>
      <c r="E4" s="13"/>
      <c r="F4" s="13"/>
      <c r="G4" s="1">
        <f>D4-C4-(F4-E4)</f>
        <v>-13</v>
      </c>
      <c r="H4" s="12">
        <f>B4*G4</f>
        <v>-8320</v>
      </c>
    </row>
    <row r="5" spans="1:8" x14ac:dyDescent="0.25">
      <c r="A5" s="19" t="s">
        <v>65</v>
      </c>
      <c r="B5" s="12">
        <v>382.72</v>
      </c>
      <c r="C5" s="13">
        <v>44868</v>
      </c>
      <c r="D5" s="13">
        <v>44855</v>
      </c>
      <c r="E5" s="13"/>
      <c r="F5" s="13"/>
      <c r="G5" s="1">
        <f t="shared" ref="G5:G68" si="0">D5-C5-(F5-E5)</f>
        <v>-13</v>
      </c>
      <c r="H5" s="12">
        <f t="shared" ref="H5:H68" si="1">B5*G5</f>
        <v>-4975.3600000000006</v>
      </c>
    </row>
    <row r="6" spans="1:8" x14ac:dyDescent="0.25">
      <c r="A6" s="19" t="s">
        <v>66</v>
      </c>
      <c r="B6" s="12">
        <v>57.5</v>
      </c>
      <c r="C6" s="13">
        <v>44868</v>
      </c>
      <c r="D6" s="13">
        <v>44855</v>
      </c>
      <c r="E6" s="13"/>
      <c r="F6" s="13"/>
      <c r="G6" s="1">
        <f t="shared" si="0"/>
        <v>-13</v>
      </c>
      <c r="H6" s="12">
        <f t="shared" si="1"/>
        <v>-747.5</v>
      </c>
    </row>
    <row r="7" spans="1:8" x14ac:dyDescent="0.25">
      <c r="A7" s="19" t="s">
        <v>67</v>
      </c>
      <c r="B7" s="12">
        <v>84</v>
      </c>
      <c r="C7" s="13">
        <v>44885</v>
      </c>
      <c r="D7" s="13">
        <v>44855</v>
      </c>
      <c r="E7" s="13"/>
      <c r="F7" s="13"/>
      <c r="G7" s="1">
        <f t="shared" si="0"/>
        <v>-30</v>
      </c>
      <c r="H7" s="12">
        <f t="shared" si="1"/>
        <v>-2520</v>
      </c>
    </row>
    <row r="8" spans="1:8" x14ac:dyDescent="0.25">
      <c r="A8" s="19" t="s">
        <v>68</v>
      </c>
      <c r="B8" s="12">
        <v>840</v>
      </c>
      <c r="C8" s="13">
        <v>44885</v>
      </c>
      <c r="D8" s="13">
        <v>44855</v>
      </c>
      <c r="E8" s="13"/>
      <c r="F8" s="13"/>
      <c r="G8" s="1">
        <f t="shared" si="0"/>
        <v>-30</v>
      </c>
      <c r="H8" s="12">
        <f t="shared" si="1"/>
        <v>-25200</v>
      </c>
    </row>
    <row r="9" spans="1:8" x14ac:dyDescent="0.25">
      <c r="A9" s="19" t="s">
        <v>69</v>
      </c>
      <c r="B9" s="12">
        <v>342</v>
      </c>
      <c r="C9" s="13">
        <v>44885</v>
      </c>
      <c r="D9" s="13">
        <v>44855</v>
      </c>
      <c r="E9" s="13"/>
      <c r="F9" s="13"/>
      <c r="G9" s="1">
        <f t="shared" si="0"/>
        <v>-30</v>
      </c>
      <c r="H9" s="12">
        <f t="shared" si="1"/>
        <v>-10260</v>
      </c>
    </row>
    <row r="10" spans="1:8" x14ac:dyDescent="0.25">
      <c r="A10" s="19" t="s">
        <v>70</v>
      </c>
      <c r="B10" s="12">
        <v>1630.03</v>
      </c>
      <c r="C10" s="13">
        <v>44885</v>
      </c>
      <c r="D10" s="13">
        <v>44855</v>
      </c>
      <c r="E10" s="13"/>
      <c r="F10" s="13"/>
      <c r="G10" s="1">
        <f t="shared" si="0"/>
        <v>-30</v>
      </c>
      <c r="H10" s="12">
        <f t="shared" si="1"/>
        <v>-48900.9</v>
      </c>
    </row>
    <row r="11" spans="1:8" x14ac:dyDescent="0.25">
      <c r="A11" s="19" t="s">
        <v>71</v>
      </c>
      <c r="B11" s="12">
        <v>411</v>
      </c>
      <c r="C11" s="13">
        <v>44884</v>
      </c>
      <c r="D11" s="13">
        <v>44855</v>
      </c>
      <c r="E11" s="13"/>
      <c r="F11" s="13"/>
      <c r="G11" s="1">
        <f t="shared" si="0"/>
        <v>-29</v>
      </c>
      <c r="H11" s="12">
        <f t="shared" si="1"/>
        <v>-11919</v>
      </c>
    </row>
    <row r="12" spans="1:8" x14ac:dyDescent="0.25">
      <c r="A12" s="19" t="s">
        <v>72</v>
      </c>
      <c r="B12" s="12">
        <v>852.25</v>
      </c>
      <c r="C12" s="13">
        <v>44885</v>
      </c>
      <c r="D12" s="13">
        <v>44855</v>
      </c>
      <c r="E12" s="13"/>
      <c r="F12" s="13"/>
      <c r="G12" s="1">
        <f t="shared" si="0"/>
        <v>-30</v>
      </c>
      <c r="H12" s="12">
        <f t="shared" si="1"/>
        <v>-25567.5</v>
      </c>
    </row>
    <row r="13" spans="1:8" x14ac:dyDescent="0.25">
      <c r="A13" s="19" t="s">
        <v>73</v>
      </c>
      <c r="B13" s="12">
        <v>5622</v>
      </c>
      <c r="C13" s="13">
        <v>44885</v>
      </c>
      <c r="D13" s="13">
        <v>44855</v>
      </c>
      <c r="E13" s="13"/>
      <c r="F13" s="13"/>
      <c r="G13" s="1">
        <f t="shared" si="0"/>
        <v>-30</v>
      </c>
      <c r="H13" s="12">
        <f t="shared" si="1"/>
        <v>-168660</v>
      </c>
    </row>
    <row r="14" spans="1:8" x14ac:dyDescent="0.25">
      <c r="A14" s="19" t="s">
        <v>74</v>
      </c>
      <c r="B14" s="12">
        <v>225</v>
      </c>
      <c r="C14" s="13">
        <v>44904</v>
      </c>
      <c r="D14" s="13">
        <v>44883</v>
      </c>
      <c r="E14" s="13"/>
      <c r="F14" s="13"/>
      <c r="G14" s="1">
        <f t="shared" si="0"/>
        <v>-21</v>
      </c>
      <c r="H14" s="12">
        <f t="shared" si="1"/>
        <v>-4725</v>
      </c>
    </row>
    <row r="15" spans="1:8" x14ac:dyDescent="0.25">
      <c r="A15" s="19" t="s">
        <v>75</v>
      </c>
      <c r="B15" s="12">
        <v>8780</v>
      </c>
      <c r="C15" s="13">
        <v>44904</v>
      </c>
      <c r="D15" s="13">
        <v>44883</v>
      </c>
      <c r="E15" s="13"/>
      <c r="F15" s="13"/>
      <c r="G15" s="1">
        <f t="shared" si="0"/>
        <v>-21</v>
      </c>
      <c r="H15" s="12">
        <f t="shared" si="1"/>
        <v>-184380</v>
      </c>
    </row>
    <row r="16" spans="1:8" x14ac:dyDescent="0.25">
      <c r="A16" s="19" t="s">
        <v>76</v>
      </c>
      <c r="B16" s="12">
        <v>9.09</v>
      </c>
      <c r="C16" s="13">
        <v>44904</v>
      </c>
      <c r="D16" s="13">
        <v>44883</v>
      </c>
      <c r="E16" s="13"/>
      <c r="F16" s="13"/>
      <c r="G16" s="1">
        <f t="shared" si="0"/>
        <v>-21</v>
      </c>
      <c r="H16" s="12">
        <f t="shared" si="1"/>
        <v>-190.89</v>
      </c>
    </row>
    <row r="17" spans="1:8" x14ac:dyDescent="0.25">
      <c r="A17" s="19" t="s">
        <v>77</v>
      </c>
      <c r="B17" s="12">
        <v>5158.1000000000004</v>
      </c>
      <c r="C17" s="13">
        <v>44904</v>
      </c>
      <c r="D17" s="13">
        <v>44883</v>
      </c>
      <c r="E17" s="13"/>
      <c r="F17" s="13"/>
      <c r="G17" s="1">
        <f t="shared" si="0"/>
        <v>-21</v>
      </c>
      <c r="H17" s="12">
        <f t="shared" si="1"/>
        <v>-108320.1</v>
      </c>
    </row>
    <row r="18" spans="1:8" x14ac:dyDescent="0.25">
      <c r="A18" s="19" t="s">
        <v>78</v>
      </c>
      <c r="B18" s="12">
        <v>205.4</v>
      </c>
      <c r="C18" s="13">
        <v>44904</v>
      </c>
      <c r="D18" s="13">
        <v>44883</v>
      </c>
      <c r="E18" s="13"/>
      <c r="F18" s="13"/>
      <c r="G18" s="1">
        <f t="shared" si="0"/>
        <v>-21</v>
      </c>
      <c r="H18" s="12">
        <f t="shared" si="1"/>
        <v>-4313.4000000000005</v>
      </c>
    </row>
    <row r="19" spans="1:8" x14ac:dyDescent="0.25">
      <c r="A19" s="19" t="s">
        <v>79</v>
      </c>
      <c r="B19" s="12">
        <v>975.41</v>
      </c>
      <c r="C19" s="13">
        <v>44913</v>
      </c>
      <c r="D19" s="13">
        <v>44883</v>
      </c>
      <c r="E19" s="13"/>
      <c r="F19" s="13"/>
      <c r="G19" s="1">
        <f t="shared" si="0"/>
        <v>-30</v>
      </c>
      <c r="H19" s="12">
        <f t="shared" si="1"/>
        <v>-29262.3</v>
      </c>
    </row>
    <row r="20" spans="1:8" x14ac:dyDescent="0.25">
      <c r="A20" s="19" t="s">
        <v>80</v>
      </c>
      <c r="B20" s="12">
        <v>1003.28</v>
      </c>
      <c r="C20" s="13">
        <v>44904</v>
      </c>
      <c r="D20" s="13">
        <v>44883</v>
      </c>
      <c r="E20" s="13"/>
      <c r="F20" s="13"/>
      <c r="G20" s="1">
        <f t="shared" si="0"/>
        <v>-21</v>
      </c>
      <c r="H20" s="12">
        <f t="shared" si="1"/>
        <v>-21068.880000000001</v>
      </c>
    </row>
    <row r="21" spans="1:8" x14ac:dyDescent="0.25">
      <c r="A21" s="19" t="s">
        <v>81</v>
      </c>
      <c r="B21" s="12">
        <v>93.3</v>
      </c>
      <c r="C21" s="13">
        <v>44934</v>
      </c>
      <c r="D21" s="13">
        <v>44911</v>
      </c>
      <c r="E21" s="13"/>
      <c r="F21" s="13"/>
      <c r="G21" s="1">
        <f t="shared" si="0"/>
        <v>-23</v>
      </c>
      <c r="H21" s="12">
        <f t="shared" si="1"/>
        <v>-2145.9</v>
      </c>
    </row>
    <row r="22" spans="1:8" x14ac:dyDescent="0.25">
      <c r="A22" s="19" t="s">
        <v>82</v>
      </c>
      <c r="B22" s="12">
        <v>1079.51</v>
      </c>
      <c r="C22" s="13">
        <v>44941</v>
      </c>
      <c r="D22" s="13">
        <v>44911</v>
      </c>
      <c r="E22" s="13"/>
      <c r="F22" s="13"/>
      <c r="G22" s="1">
        <f t="shared" si="0"/>
        <v>-30</v>
      </c>
      <c r="H22" s="12">
        <f t="shared" si="1"/>
        <v>-32385.3</v>
      </c>
    </row>
    <row r="23" spans="1:8" x14ac:dyDescent="0.25">
      <c r="A23" s="19" t="s">
        <v>83</v>
      </c>
      <c r="B23" s="12">
        <v>80</v>
      </c>
      <c r="C23" s="13">
        <v>44941</v>
      </c>
      <c r="D23" s="13">
        <v>44911</v>
      </c>
      <c r="E23" s="13"/>
      <c r="F23" s="13"/>
      <c r="G23" s="1">
        <f t="shared" si="0"/>
        <v>-30</v>
      </c>
      <c r="H23" s="12">
        <f t="shared" si="1"/>
        <v>-2400</v>
      </c>
    </row>
    <row r="24" spans="1:8" x14ac:dyDescent="0.25">
      <c r="A24" s="19" t="s">
        <v>84</v>
      </c>
      <c r="B24" s="12">
        <v>6.56</v>
      </c>
      <c r="C24" s="13">
        <v>44941</v>
      </c>
      <c r="D24" s="13">
        <v>44911</v>
      </c>
      <c r="E24" s="13"/>
      <c r="F24" s="13"/>
      <c r="G24" s="1">
        <f t="shared" si="0"/>
        <v>-30</v>
      </c>
      <c r="H24" s="12">
        <f t="shared" si="1"/>
        <v>-196.79999999999998</v>
      </c>
    </row>
    <row r="25" spans="1:8" x14ac:dyDescent="0.25">
      <c r="A25" s="19" t="s">
        <v>85</v>
      </c>
      <c r="B25" s="12">
        <v>1327.43</v>
      </c>
      <c r="C25" s="13">
        <v>44941</v>
      </c>
      <c r="D25" s="13">
        <v>44911</v>
      </c>
      <c r="E25" s="13"/>
      <c r="F25" s="13"/>
      <c r="G25" s="1">
        <f t="shared" si="0"/>
        <v>-30</v>
      </c>
      <c r="H25" s="12">
        <f t="shared" si="1"/>
        <v>-39822.9</v>
      </c>
    </row>
    <row r="26" spans="1:8" x14ac:dyDescent="0.25">
      <c r="A26" s="19" t="s">
        <v>86</v>
      </c>
      <c r="B26" s="12">
        <v>945</v>
      </c>
      <c r="C26" s="13">
        <v>44947</v>
      </c>
      <c r="D26" s="13">
        <v>44918</v>
      </c>
      <c r="E26" s="13"/>
      <c r="F26" s="13"/>
      <c r="G26" s="1">
        <f t="shared" si="0"/>
        <v>-29</v>
      </c>
      <c r="H26" s="12">
        <f t="shared" si="1"/>
        <v>-27405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2023-02-25T06:13:55Z</dcterms:modified>
</cp:coreProperties>
</file>